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I81" i="2" l="1"/>
  <c r="G25" i="3" l="1"/>
  <c r="D24" i="3"/>
  <c r="G24" i="3" s="1"/>
  <c r="G23" i="3"/>
  <c r="E19" i="3"/>
  <c r="E22" i="3" s="1"/>
  <c r="E26" i="3" s="1"/>
  <c r="G26" i="3" s="1"/>
  <c r="D18" i="3"/>
  <c r="G18" i="3" s="1"/>
  <c r="D14" i="3"/>
  <c r="G14" i="3" s="1"/>
  <c r="D10" i="3"/>
  <c r="G10" i="3" s="1"/>
  <c r="D11" i="3" l="1"/>
  <c r="D15" i="3"/>
  <c r="D19" i="3"/>
  <c r="G15" i="3" l="1"/>
  <c r="D16" i="3"/>
  <c r="D20" i="3"/>
  <c r="G19" i="3"/>
  <c r="G11" i="3"/>
  <c r="D12" i="3"/>
  <c r="D21" i="3" l="1"/>
  <c r="G21" i="3" s="1"/>
  <c r="G20" i="3"/>
  <c r="D13" i="3"/>
  <c r="G13" i="3" s="1"/>
  <c r="G12" i="3"/>
  <c r="G16" i="3"/>
  <c r="D17" i="3"/>
  <c r="G17" i="3" s="1"/>
  <c r="G22" i="3" l="1"/>
  <c r="D8" i="2" l="1"/>
  <c r="F81" i="2" l="1"/>
</calcChain>
</file>

<file path=xl/sharedStrings.xml><?xml version="1.0" encoding="utf-8"?>
<sst xmlns="http://schemas.openxmlformats.org/spreadsheetml/2006/main" count="202" uniqueCount="142">
  <si>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</si>
  <si>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</si>
  <si>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</si>
  <si>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</si>
  <si>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</si>
  <si>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</si>
  <si>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</si>
  <si>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</si>
  <si>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</si>
  <si>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</si>
  <si>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</si>
  <si>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</si>
  <si>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</si>
  <si>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</si>
  <si>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</si>
  <si>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</si>
  <si>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</si>
  <si>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</si>
  <si>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</si>
  <si>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</si>
  <si>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</si>
  <si>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</si>
  <si>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</si>
  <si>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</si>
  <si>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</si>
  <si>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</si>
  <si>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</si>
  <si>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</si>
  <si>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</si>
  <si>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</si>
  <si>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</si>
  <si>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</si>
  <si>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</si>
  <si>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</si>
  <si>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</si>
  <si>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</si>
  <si>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</si>
  <si>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</si>
  <si>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</si>
  <si>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</si>
  <si>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</si>
  <si>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</si>
  <si>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</si>
  <si>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</si>
  <si>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</si>
  <si>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</si>
  <si>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</si>
  <si>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</si>
  <si>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</si>
  <si>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</si>
  <si>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</si>
  <si>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</si>
  <si>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</si>
  <si>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Погашена задолженность за работы (услуги)</t>
  </si>
  <si>
    <t>шт.</t>
  </si>
  <si>
    <t>руб</t>
  </si>
  <si>
    <t>Полезная площадь</t>
  </si>
  <si>
    <t>усл</t>
  </si>
  <si>
    <t>шт</t>
  </si>
  <si>
    <t>м2/мес</t>
  </si>
  <si>
    <t>Установка дверных приборов, . Малый ремонт дверей</t>
  </si>
  <si>
    <t>Задолженность на 01.01.2021 г.(руб)</t>
  </si>
  <si>
    <t xml:space="preserve">Очистка от наледи  и снега ступеней </t>
  </si>
  <si>
    <t>Услуги спецтехники</t>
  </si>
  <si>
    <t>квт/ч</t>
  </si>
  <si>
    <t xml:space="preserve">Содержание придомовой территории </t>
  </si>
  <si>
    <t>7</t>
  </si>
  <si>
    <t>8</t>
  </si>
  <si>
    <t>ВСЕГО с СОИ</t>
  </si>
  <si>
    <t>Изготовление и монтаж пластиковых окон</t>
  </si>
  <si>
    <t>Изготовление и монтаж информационных табличек</t>
  </si>
  <si>
    <t xml:space="preserve">Ремонт козырька лоджии </t>
  </si>
  <si>
    <t>Изготовление и монтаж аншлага</t>
  </si>
  <si>
    <t>акт</t>
  </si>
  <si>
    <t>акты</t>
  </si>
  <si>
    <t>Согласно ПП РФ № 290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</si>
  <si>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</si>
  <si>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</si>
  <si>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</si>
  <si>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</si>
  <si>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</t>
  </si>
  <si>
    <t>Промывка мусорокамер</t>
  </si>
  <si>
    <t>Привоз рассады</t>
  </si>
  <si>
    <t>Окос газона</t>
  </si>
  <si>
    <t>Изготовление и установка скамейки</t>
  </si>
  <si>
    <t>м3</t>
  </si>
  <si>
    <t>Привоз грунта</t>
  </si>
  <si>
    <t>Распил и вывоз веток</t>
  </si>
  <si>
    <t>Изготовление и установка урны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</si>
  <si>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</si>
  <si>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</si>
  <si>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</si>
  <si>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</si>
  <si>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12</t>
  </si>
  <si>
    <t xml:space="preserve">Обязательные осмотры </t>
  </si>
  <si>
    <t>5/1</t>
  </si>
  <si>
    <t xml:space="preserve">       Работа с должниками        </t>
  </si>
  <si>
    <t xml:space="preserve">            Аварийно-диспетчерское обслуживание дневное и ППР            </t>
  </si>
  <si>
    <t>Санитарное содержание территории без асфальтового покрытия</t>
  </si>
  <si>
    <t xml:space="preserve"> г.Тула , ул Максимовского , д.21 за  2021 год</t>
  </si>
  <si>
    <t>Задолженнность на 01.01.2022 г</t>
  </si>
  <si>
    <t>Ремонт входных групп</t>
  </si>
  <si>
    <t>Услуга спецтехники(декабрь)</t>
  </si>
  <si>
    <t>маш/час)</t>
  </si>
  <si>
    <t xml:space="preserve">Обработка территории реагентом </t>
  </si>
  <si>
    <t xml:space="preserve">Ген. директор ООО "Мастер-Сервис" </t>
  </si>
  <si>
    <t>_________________ Косьяненко  Е.Ю.</t>
  </si>
  <si>
    <t>Поан   работ  (услуги ) согласно  договора управления на 2022год</t>
  </si>
  <si>
    <t>МКД  адрес: ул. Максимовского,  дом 21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</si>
  <si>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</si>
  <si>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</si>
  <si>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</si>
  <si>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</si>
  <si>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</si>
  <si>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</si>
  <si>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 xml:space="preserve">Объем  </t>
  </si>
  <si>
    <t>тариф</t>
  </si>
  <si>
    <t>периодичность</t>
  </si>
  <si>
    <t>Стоимость руб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</si>
  <si>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</si>
  <si>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</si>
  <si>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</si>
  <si>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</si>
  <si>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</si>
  <si>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</si>
  <si>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Работы по содержанию МАФ ,земельного участка с элементами озеленения и благоустройства</t>
  </si>
  <si>
    <t>Дератизация и дизенсекция</t>
  </si>
  <si>
    <t>Обслуживание  вентканалов</t>
  </si>
  <si>
    <t>Работы по содержанию помещений, входящих в состав общего имущества в МКД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</si>
  <si>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</si>
  <si>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</si>
  <si>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</si>
  <si>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 на 2022год</t>
  </si>
  <si>
    <t xml:space="preserve">СОИ холодная вода  </t>
  </si>
  <si>
    <t xml:space="preserve">СОИ ГВС  </t>
  </si>
  <si>
    <t xml:space="preserve">СОИ электричество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</si>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</sst>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2" fillId="0" borderId="5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/>
    <xf numFmtId="44" fontId="9" fillId="3" borderId="5" xfId="1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vertical="center"/>
    </xf>
    <xf numFmtId="44" fontId="17" fillId="3" borderId="5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4" fontId="6" fillId="0" borderId="0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7" fillId="0" borderId="0" xfId="0" applyFont="1"/>
    <xf numFmtId="0" fontId="0" fillId="0" borderId="0" xfId="0" applyFont="1" applyAlignment="1"/>
    <xf numFmtId="0" fontId="19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4" fontId="19" fillId="0" borderId="5" xfId="0" applyNumberFormat="1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" fontId="19" fillId="0" borderId="4" xfId="0" applyNumberFormat="1" applyFont="1" applyBorder="1" applyAlignment="1">
      <alignment horizontal="left" vertical="center" wrapText="1"/>
    </xf>
    <xf numFmtId="4" fontId="23" fillId="3" borderId="4" xfId="0" applyNumberFormat="1" applyFont="1" applyFill="1" applyBorder="1" applyAlignment="1">
      <alignment horizontal="center" vertical="center"/>
    </xf>
    <xf numFmtId="1" fontId="23" fillId="3" borderId="4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/>
    <xf numFmtId="0" fontId="24" fillId="0" borderId="8" xfId="0" applyFont="1" applyBorder="1" applyAlignment="1"/>
    <xf numFmtId="4" fontId="22" fillId="3" borderId="9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left" vertical="center" wrapText="1"/>
    </xf>
    <xf numFmtId="4" fontId="27" fillId="3" borderId="5" xfId="0" applyNumberFormat="1" applyFont="1" applyFill="1" applyBorder="1" applyAlignment="1"/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0" fontId="24" fillId="3" borderId="0" xfId="0" applyFont="1" applyFill="1" applyAlignment="1"/>
    <xf numFmtId="0" fontId="7" fillId="0" borderId="0" xfId="0" applyFont="1" applyAlignment="1"/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24" fillId="0" borderId="0" xfId="0" applyFont="1" applyAlignment="1"/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6" fillId="3" borderId="0" xfId="0" applyFont="1" applyFill="1" applyBorder="1" applyAlignment="1"/>
    <xf numFmtId="0" fontId="10" fillId="0" borderId="0" xfId="0" applyFont="1" applyBorder="1"/>
    <xf numFmtId="3" fontId="10" fillId="0" borderId="0" xfId="0" applyNumberFormat="1" applyFont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G82" sqref="G82"/>
    </sheetView>
  </sheetViews>
  <sheetFormatPr defaultRowHeight="15" x14ac:dyDescent="0.25"/>
  <cols>
    <col min="1" max="1" width="3.85546875" customWidth="1"/>
    <col min="2" max="2" width="41.5703125" customWidth="1"/>
    <col min="3" max="3" width="8.5703125" customWidth="1"/>
    <col min="4" max="4" width="9.85546875" customWidth="1"/>
    <col min="5" max="5" width="10" customWidth="1"/>
    <col min="6" max="6" width="8.7109375" customWidth="1"/>
    <col min="7" max="7" width="15.140625" customWidth="1"/>
    <col min="9" max="9" width="9.7109375" bestFit="1" customWidth="1"/>
  </cols>
  <sheetData>
    <row r="1" spans="1:7" x14ac:dyDescent="0.25">
      <c r="E1" s="138" t="s">
        <v>17</v>
      </c>
      <c r="F1" s="138"/>
    </row>
    <row r="2" spans="1:7" x14ac:dyDescent="0.25">
      <c r="E2" s="138" t="s">
        <v>92</v>
      </c>
      <c r="F2" s="138"/>
      <c r="G2" s="139"/>
    </row>
    <row r="3" spans="1:7" x14ac:dyDescent="0.25">
      <c r="E3" s="138" t="s">
        <v>18</v>
      </c>
      <c r="F3" s="138"/>
      <c r="G3" s="139"/>
    </row>
    <row r="5" spans="1:7" x14ac:dyDescent="0.25">
      <c r="A5" s="138" t="s">
        <v>19</v>
      </c>
      <c r="B5" s="138"/>
      <c r="C5" s="138"/>
      <c r="D5" s="138"/>
      <c r="E5" s="138"/>
      <c r="F5" s="138"/>
    </row>
    <row r="6" spans="1:7" x14ac:dyDescent="0.25">
      <c r="A6" s="138" t="s">
        <v>99</v>
      </c>
      <c r="B6" s="138"/>
      <c r="C6" s="138"/>
      <c r="D6" s="138"/>
      <c r="E6" s="138"/>
      <c r="F6" s="138"/>
    </row>
    <row r="7" spans="1:7" ht="14.25" customHeight="1" x14ac:dyDescent="0.25">
      <c r="A7" s="35"/>
      <c r="B7" s="35"/>
      <c r="C7" s="35"/>
      <c r="D7" s="35"/>
      <c r="E7" s="35"/>
      <c r="F7" s="35"/>
    </row>
    <row r="8" spans="1:7" ht="15" customHeight="1" x14ac:dyDescent="0.25">
      <c r="A8" s="1"/>
      <c r="B8" s="2" t="s">
        <v>20</v>
      </c>
      <c r="C8" s="3"/>
      <c r="D8" s="14" t="e">
        <f>#REF!+#REF!</f>
        <v>#REF!</v>
      </c>
      <c r="E8" s="4"/>
      <c r="F8" s="4"/>
      <c r="G8" s="37">
        <v>20</v>
      </c>
    </row>
    <row r="9" spans="1:7" ht="14.25" customHeight="1" x14ac:dyDescent="0.25">
      <c r="A9" s="1"/>
      <c r="B9" s="36" t="s">
        <v>56</v>
      </c>
      <c r="C9" s="5"/>
      <c r="D9" s="15"/>
      <c r="E9" s="6"/>
      <c r="F9" s="6"/>
      <c r="G9" s="38">
        <v>3577.1</v>
      </c>
    </row>
    <row r="10" spans="1:7" ht="18" customHeight="1" x14ac:dyDescent="0.25">
      <c r="A10" s="1"/>
      <c r="B10" s="36" t="s">
        <v>61</v>
      </c>
      <c r="C10" s="5"/>
      <c r="D10" s="15"/>
      <c r="E10" s="6"/>
      <c r="F10" s="6"/>
      <c r="G10" s="52">
        <v>59529.54</v>
      </c>
    </row>
    <row r="11" spans="1:7" x14ac:dyDescent="0.25">
      <c r="A11" s="1"/>
      <c r="B11" s="36" t="s">
        <v>21</v>
      </c>
      <c r="C11" s="5"/>
      <c r="D11" s="15"/>
      <c r="E11" s="6"/>
      <c r="F11" s="6"/>
      <c r="G11" s="52">
        <v>1010612.59</v>
      </c>
    </row>
    <row r="12" spans="1:7" x14ac:dyDescent="0.25">
      <c r="A12" s="1"/>
      <c r="B12" s="36" t="s">
        <v>22</v>
      </c>
      <c r="C12" s="5"/>
      <c r="D12" s="15"/>
      <c r="E12" s="6"/>
      <c r="F12" s="6"/>
      <c r="G12" s="52">
        <v>977860.19</v>
      </c>
    </row>
    <row r="13" spans="1:7" ht="18" hidden="1" customHeight="1" x14ac:dyDescent="0.25">
      <c r="A13" s="1"/>
      <c r="B13" s="36"/>
      <c r="C13" s="5"/>
      <c r="D13" s="15"/>
      <c r="E13" s="6"/>
      <c r="F13" s="6"/>
      <c r="G13" s="38">
        <v>32752.400000000023</v>
      </c>
    </row>
    <row r="14" spans="1:7" x14ac:dyDescent="0.25">
      <c r="A14" s="1"/>
      <c r="B14" s="36" t="s">
        <v>100</v>
      </c>
      <c r="C14" s="5"/>
      <c r="D14" s="15"/>
      <c r="E14" s="6"/>
      <c r="F14" s="6"/>
      <c r="G14" s="48">
        <v>92281.940000000031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34"/>
      <c r="G15" s="38">
        <v>607.6</v>
      </c>
    </row>
    <row r="16" spans="1:7" ht="17.25" customHeight="1" thickBot="1" x14ac:dyDescent="0.4">
      <c r="A16" s="7"/>
      <c r="B16" s="12" t="s">
        <v>16</v>
      </c>
      <c r="C16" s="4"/>
      <c r="D16" s="13"/>
      <c r="E16" s="13"/>
      <c r="F16" s="9"/>
      <c r="G16" s="39">
        <v>12</v>
      </c>
    </row>
    <row r="17" spans="1:7" ht="15" customHeight="1" x14ac:dyDescent="0.25">
      <c r="A17" s="141" t="s">
        <v>1</v>
      </c>
      <c r="B17" s="143" t="s">
        <v>2</v>
      </c>
      <c r="C17" s="145" t="s">
        <v>23</v>
      </c>
      <c r="D17" s="140" t="s">
        <v>25</v>
      </c>
      <c r="E17" s="136" t="s">
        <v>24</v>
      </c>
      <c r="F17" s="140" t="s">
        <v>26</v>
      </c>
      <c r="G17" s="40" t="s">
        <v>27</v>
      </c>
    </row>
    <row r="18" spans="1:7" x14ac:dyDescent="0.25">
      <c r="A18" s="142"/>
      <c r="B18" s="144"/>
      <c r="C18" s="136"/>
      <c r="D18" s="140"/>
      <c r="E18" s="137"/>
      <c r="F18" s="140"/>
      <c r="G18" s="40" t="s">
        <v>28</v>
      </c>
    </row>
    <row r="19" spans="1:7" ht="25.5" x14ac:dyDescent="0.25">
      <c r="A19" s="27">
        <v>1</v>
      </c>
      <c r="B19" s="41" t="s">
        <v>3</v>
      </c>
      <c r="C19" s="18"/>
      <c r="D19" s="19"/>
      <c r="E19" s="20"/>
      <c r="F19" s="47"/>
      <c r="G19" s="75">
        <v>154530.72</v>
      </c>
    </row>
    <row r="20" spans="1:7" ht="16.5" customHeight="1" x14ac:dyDescent="0.25">
      <c r="A20" s="28"/>
      <c r="B20" s="45" t="s">
        <v>30</v>
      </c>
      <c r="C20" s="18" t="s">
        <v>29</v>
      </c>
      <c r="D20" s="19">
        <v>3577.1</v>
      </c>
      <c r="E20" s="51">
        <v>3.6</v>
      </c>
      <c r="F20" s="49">
        <v>12</v>
      </c>
      <c r="G20" s="76">
        <v>154530.72</v>
      </c>
    </row>
    <row r="21" spans="1:7" ht="17.25" hidden="1" customHeight="1" x14ac:dyDescent="0.25">
      <c r="A21" s="29"/>
      <c r="B21" s="46" t="s">
        <v>31</v>
      </c>
      <c r="C21" s="22"/>
      <c r="D21" s="19"/>
      <c r="E21" s="51"/>
      <c r="F21" s="49"/>
      <c r="G21" s="76"/>
    </row>
    <row r="22" spans="1:7" ht="25.5" customHeight="1" x14ac:dyDescent="0.25">
      <c r="A22" s="29" t="s">
        <v>4</v>
      </c>
      <c r="B22" s="42" t="s">
        <v>32</v>
      </c>
      <c r="C22" s="22"/>
      <c r="D22" s="19"/>
      <c r="E22" s="51"/>
      <c r="F22" s="49"/>
      <c r="G22" s="77">
        <v>52453.140599999999</v>
      </c>
    </row>
    <row r="23" spans="1:7" ht="18" customHeight="1" x14ac:dyDescent="0.25">
      <c r="A23" s="29"/>
      <c r="B23" s="46" t="s">
        <v>33</v>
      </c>
      <c r="C23" s="18" t="s">
        <v>54</v>
      </c>
      <c r="D23" s="49">
        <v>149</v>
      </c>
      <c r="E23" s="51">
        <v>7</v>
      </c>
      <c r="F23" s="50">
        <v>12</v>
      </c>
      <c r="G23" s="76">
        <v>12516</v>
      </c>
    </row>
    <row r="24" spans="1:7" ht="18.75" customHeight="1" x14ac:dyDescent="0.25">
      <c r="A24" s="29"/>
      <c r="B24" s="46" t="s">
        <v>34</v>
      </c>
      <c r="C24" s="18" t="s">
        <v>55</v>
      </c>
      <c r="D24" s="65">
        <v>977860.19</v>
      </c>
      <c r="E24" s="51">
        <v>0.04</v>
      </c>
      <c r="F24" s="50">
        <v>1</v>
      </c>
      <c r="G24" s="76">
        <v>39114.407599999999</v>
      </c>
    </row>
    <row r="25" spans="1:7" ht="18.75" customHeight="1" x14ac:dyDescent="0.25">
      <c r="A25" s="29"/>
      <c r="B25" s="46" t="s">
        <v>96</v>
      </c>
      <c r="C25" s="18" t="s">
        <v>57</v>
      </c>
      <c r="D25" s="19">
        <v>3577.1</v>
      </c>
      <c r="E25" s="51">
        <v>0.23</v>
      </c>
      <c r="F25" s="50">
        <v>1</v>
      </c>
      <c r="G25" s="76">
        <v>822.73300000000006</v>
      </c>
    </row>
    <row r="26" spans="1:7" ht="18.75" customHeight="1" x14ac:dyDescent="0.25">
      <c r="A26" s="29" t="s">
        <v>5</v>
      </c>
      <c r="B26" s="64" t="s">
        <v>35</v>
      </c>
      <c r="C26" s="18"/>
      <c r="D26" s="63"/>
      <c r="E26" s="51"/>
      <c r="F26" s="50"/>
      <c r="G26" s="77">
        <v>58927.96</v>
      </c>
    </row>
    <row r="27" spans="1:7" ht="20.25" customHeight="1" x14ac:dyDescent="0.25">
      <c r="A27" s="54"/>
      <c r="B27" s="66" t="s">
        <v>60</v>
      </c>
      <c r="C27" s="73" t="s">
        <v>57</v>
      </c>
      <c r="D27" s="49">
        <v>1</v>
      </c>
      <c r="E27" s="51">
        <v>1952.17</v>
      </c>
      <c r="F27" s="50">
        <v>1</v>
      </c>
      <c r="G27" s="76">
        <v>1952.17</v>
      </c>
    </row>
    <row r="28" spans="1:7" ht="20.25" customHeight="1" x14ac:dyDescent="0.25">
      <c r="A28" s="54"/>
      <c r="B28" s="66" t="s">
        <v>69</v>
      </c>
      <c r="C28" s="18" t="s">
        <v>54</v>
      </c>
      <c r="D28" s="49">
        <v>1</v>
      </c>
      <c r="E28" s="51">
        <v>10500</v>
      </c>
      <c r="F28" s="50" t="s">
        <v>73</v>
      </c>
      <c r="G28" s="76">
        <v>10500</v>
      </c>
    </row>
    <row r="29" spans="1:7" ht="20.25" customHeight="1" x14ac:dyDescent="0.25">
      <c r="A29" s="54"/>
      <c r="B29" s="66" t="s">
        <v>70</v>
      </c>
      <c r="C29" s="18" t="s">
        <v>54</v>
      </c>
      <c r="D29" s="49">
        <v>3</v>
      </c>
      <c r="E29" s="51">
        <v>783</v>
      </c>
      <c r="F29" s="50" t="s">
        <v>73</v>
      </c>
      <c r="G29" s="76">
        <v>2349</v>
      </c>
    </row>
    <row r="30" spans="1:7" ht="20.25" customHeight="1" x14ac:dyDescent="0.25">
      <c r="A30" s="54"/>
      <c r="B30" s="66" t="s">
        <v>71</v>
      </c>
      <c r="C30" s="18" t="s">
        <v>54</v>
      </c>
      <c r="D30" s="49">
        <v>2</v>
      </c>
      <c r="E30" s="51">
        <v>9500</v>
      </c>
      <c r="F30" s="50" t="s">
        <v>73</v>
      </c>
      <c r="G30" s="76">
        <v>19000</v>
      </c>
    </row>
    <row r="31" spans="1:7" ht="20.25" customHeight="1" x14ac:dyDescent="0.25">
      <c r="A31" s="54"/>
      <c r="B31" s="66" t="s">
        <v>72</v>
      </c>
      <c r="C31" s="18" t="s">
        <v>54</v>
      </c>
      <c r="D31" s="49">
        <v>1</v>
      </c>
      <c r="E31" s="51">
        <v>6000</v>
      </c>
      <c r="F31" s="50" t="s">
        <v>73</v>
      </c>
      <c r="G31" s="76">
        <v>6000</v>
      </c>
    </row>
    <row r="32" spans="1:7" ht="20.25" customHeight="1" x14ac:dyDescent="0.25">
      <c r="A32" s="54"/>
      <c r="B32" s="66" t="s">
        <v>94</v>
      </c>
      <c r="C32" s="18" t="s">
        <v>29</v>
      </c>
      <c r="D32" s="19">
        <v>3577.1</v>
      </c>
      <c r="E32" s="51">
        <v>0.35</v>
      </c>
      <c r="F32" s="49">
        <v>2</v>
      </c>
      <c r="G32" s="76">
        <v>2503.9699999999998</v>
      </c>
    </row>
    <row r="33" spans="1:7" ht="20.25" customHeight="1" x14ac:dyDescent="0.25">
      <c r="A33" s="54"/>
      <c r="B33" s="66" t="s">
        <v>101</v>
      </c>
      <c r="C33" s="18" t="s">
        <v>54</v>
      </c>
      <c r="D33" s="49">
        <v>2</v>
      </c>
      <c r="E33" s="51">
        <v>8311.41</v>
      </c>
      <c r="F33" s="50" t="s">
        <v>73</v>
      </c>
      <c r="G33" s="76">
        <v>16622.82</v>
      </c>
    </row>
    <row r="34" spans="1:7" ht="25.5" customHeight="1" x14ac:dyDescent="0.25">
      <c r="A34" s="29" t="s">
        <v>6</v>
      </c>
      <c r="B34" s="42" t="s">
        <v>40</v>
      </c>
      <c r="C34" s="18"/>
      <c r="D34" s="49"/>
      <c r="E34" s="51"/>
      <c r="F34" s="50"/>
      <c r="G34" s="77">
        <v>127226.54000000001</v>
      </c>
    </row>
    <row r="35" spans="1:7" ht="25.5" customHeight="1" x14ac:dyDescent="0.25">
      <c r="A35" s="29"/>
      <c r="B35" s="80" t="s">
        <v>97</v>
      </c>
      <c r="C35" s="18" t="s">
        <v>29</v>
      </c>
      <c r="D35" s="19">
        <v>3577.1</v>
      </c>
      <c r="E35" s="51">
        <v>0.82</v>
      </c>
      <c r="F35" s="50">
        <v>5</v>
      </c>
      <c r="G35" s="76">
        <v>14666.109999999999</v>
      </c>
    </row>
    <row r="36" spans="1:7" ht="15.75" customHeight="1" x14ac:dyDescent="0.25">
      <c r="A36" s="30"/>
      <c r="B36" s="44" t="s">
        <v>36</v>
      </c>
      <c r="C36" s="73" t="s">
        <v>57</v>
      </c>
      <c r="D36" s="49">
        <v>1</v>
      </c>
      <c r="E36" s="51" t="s">
        <v>74</v>
      </c>
      <c r="F36" s="50">
        <v>12</v>
      </c>
      <c r="G36" s="76">
        <v>15384.8</v>
      </c>
    </row>
    <row r="37" spans="1:7" ht="15.75" customHeight="1" x14ac:dyDescent="0.25">
      <c r="A37" s="30"/>
      <c r="B37" s="44" t="s">
        <v>37</v>
      </c>
      <c r="C37" s="73" t="s">
        <v>57</v>
      </c>
      <c r="D37" s="49">
        <v>1</v>
      </c>
      <c r="E37" s="51" t="s">
        <v>74</v>
      </c>
      <c r="F37" s="50">
        <v>12</v>
      </c>
      <c r="G37" s="76">
        <v>46259.12</v>
      </c>
    </row>
    <row r="38" spans="1:7" ht="13.5" customHeight="1" x14ac:dyDescent="0.25">
      <c r="A38" s="30"/>
      <c r="B38" s="44" t="s">
        <v>38</v>
      </c>
      <c r="C38" s="73" t="s">
        <v>57</v>
      </c>
      <c r="D38" s="49">
        <v>1</v>
      </c>
      <c r="E38" s="51" t="s">
        <v>74</v>
      </c>
      <c r="F38" s="50">
        <v>12</v>
      </c>
      <c r="G38" s="76">
        <v>4666.22</v>
      </c>
    </row>
    <row r="39" spans="1:7" ht="13.5" customHeight="1" x14ac:dyDescent="0.25">
      <c r="A39" s="30"/>
      <c r="B39" s="44" t="s">
        <v>39</v>
      </c>
      <c r="C39" s="73" t="s">
        <v>57</v>
      </c>
      <c r="D39" s="49">
        <v>1</v>
      </c>
      <c r="E39" s="51" t="s">
        <v>74</v>
      </c>
      <c r="F39" s="50">
        <v>12</v>
      </c>
      <c r="G39" s="76">
        <v>20200.740000000002</v>
      </c>
    </row>
    <row r="40" spans="1:7" ht="15" customHeight="1" x14ac:dyDescent="0.25">
      <c r="A40" s="30"/>
      <c r="B40" s="44" t="s">
        <v>15</v>
      </c>
      <c r="C40" s="73" t="s">
        <v>57</v>
      </c>
      <c r="D40" s="49">
        <v>1</v>
      </c>
      <c r="E40" s="51" t="s">
        <v>74</v>
      </c>
      <c r="F40" s="50">
        <v>12</v>
      </c>
      <c r="G40" s="76">
        <v>26049.550000000003</v>
      </c>
    </row>
    <row r="41" spans="1:7" ht="15" customHeight="1" x14ac:dyDescent="0.25">
      <c r="A41" s="29" t="s">
        <v>8</v>
      </c>
      <c r="B41" s="43" t="s">
        <v>13</v>
      </c>
      <c r="C41" s="73" t="s">
        <v>57</v>
      </c>
      <c r="D41" s="19">
        <v>3577.1</v>
      </c>
      <c r="E41" s="51">
        <v>0.73</v>
      </c>
      <c r="F41" s="50">
        <v>6</v>
      </c>
      <c r="G41" s="77">
        <v>15667.698</v>
      </c>
    </row>
    <row r="42" spans="1:7" ht="15" customHeight="1" x14ac:dyDescent="0.25">
      <c r="A42" s="29" t="s">
        <v>95</v>
      </c>
      <c r="B42" s="43" t="s">
        <v>13</v>
      </c>
      <c r="C42" s="73" t="s">
        <v>57</v>
      </c>
      <c r="D42" s="19">
        <v>3577.1</v>
      </c>
      <c r="E42" s="51">
        <v>0.78</v>
      </c>
      <c r="F42" s="50">
        <v>6</v>
      </c>
      <c r="G42" s="77">
        <v>16740.828000000001</v>
      </c>
    </row>
    <row r="43" spans="1:7" ht="19.5" customHeight="1" x14ac:dyDescent="0.25">
      <c r="A43" s="29" t="s">
        <v>9</v>
      </c>
      <c r="B43" s="43" t="s">
        <v>10</v>
      </c>
      <c r="C43" s="74"/>
      <c r="D43" s="19"/>
      <c r="E43" s="51"/>
      <c r="F43" s="50"/>
      <c r="G43" s="77">
        <v>29294.31</v>
      </c>
    </row>
    <row r="44" spans="1:7" ht="16.5" customHeight="1" x14ac:dyDescent="0.25">
      <c r="A44" s="29"/>
      <c r="B44" s="44" t="s">
        <v>41</v>
      </c>
      <c r="C44" s="73" t="s">
        <v>57</v>
      </c>
      <c r="D44" s="19">
        <v>1</v>
      </c>
      <c r="E44" s="51"/>
      <c r="F44" s="50"/>
      <c r="G44" s="76">
        <v>29294.31</v>
      </c>
    </row>
    <row r="45" spans="1:7" ht="18.75" customHeight="1" x14ac:dyDescent="0.25">
      <c r="A45" s="29" t="s">
        <v>66</v>
      </c>
      <c r="B45" s="43" t="s">
        <v>42</v>
      </c>
      <c r="C45" s="73"/>
      <c r="D45" s="19"/>
      <c r="E45" s="51"/>
      <c r="F45" s="50"/>
      <c r="G45" s="77">
        <v>1969.92</v>
      </c>
    </row>
    <row r="46" spans="1:7" ht="18" customHeight="1" x14ac:dyDescent="0.25">
      <c r="A46" s="29"/>
      <c r="B46" s="44" t="s">
        <v>43</v>
      </c>
      <c r="C46" s="18" t="s">
        <v>58</v>
      </c>
      <c r="D46" s="49">
        <v>72</v>
      </c>
      <c r="E46" s="51">
        <v>13.68</v>
      </c>
      <c r="F46" s="50">
        <v>2</v>
      </c>
      <c r="G46" s="76">
        <v>1969.92</v>
      </c>
    </row>
    <row r="47" spans="1:7" ht="18" customHeight="1" x14ac:dyDescent="0.25">
      <c r="A47" s="29" t="s">
        <v>67</v>
      </c>
      <c r="B47" s="68" t="s">
        <v>76</v>
      </c>
      <c r="C47" s="18"/>
      <c r="D47" s="49"/>
      <c r="E47" s="51"/>
      <c r="F47" s="50"/>
      <c r="G47" s="77">
        <v>67377.600000000006</v>
      </c>
    </row>
    <row r="48" spans="1:7" ht="18" customHeight="1" x14ac:dyDescent="0.25">
      <c r="A48" s="29"/>
      <c r="B48" s="44" t="s">
        <v>77</v>
      </c>
      <c r="C48" s="18" t="s">
        <v>58</v>
      </c>
      <c r="D48" s="49">
        <v>2</v>
      </c>
      <c r="E48" s="51">
        <v>2669.9</v>
      </c>
      <c r="F48" s="50">
        <v>12</v>
      </c>
      <c r="G48" s="76">
        <v>64077.600000000006</v>
      </c>
    </row>
    <row r="49" spans="1:7" ht="18" customHeight="1" x14ac:dyDescent="0.25">
      <c r="A49" s="29"/>
      <c r="B49" s="44" t="s">
        <v>81</v>
      </c>
      <c r="C49" s="18" t="s">
        <v>58</v>
      </c>
      <c r="D49" s="49">
        <v>2</v>
      </c>
      <c r="E49" s="51">
        <v>1650</v>
      </c>
      <c r="F49" s="50">
        <v>1</v>
      </c>
      <c r="G49" s="76">
        <v>3300</v>
      </c>
    </row>
    <row r="50" spans="1:7" ht="18" customHeight="1" x14ac:dyDescent="0.25">
      <c r="A50" s="29" t="s">
        <v>11</v>
      </c>
      <c r="B50" s="68" t="s">
        <v>78</v>
      </c>
      <c r="C50" s="18"/>
      <c r="D50" s="49"/>
      <c r="E50" s="51"/>
      <c r="F50" s="50"/>
      <c r="G50" s="77">
        <v>89184</v>
      </c>
    </row>
    <row r="51" spans="1:7" ht="18" customHeight="1" x14ac:dyDescent="0.25">
      <c r="A51" s="69"/>
      <c r="B51" s="44" t="s">
        <v>79</v>
      </c>
      <c r="C51" s="18" t="s">
        <v>58</v>
      </c>
      <c r="D51" s="49">
        <v>2</v>
      </c>
      <c r="E51" s="51">
        <v>3500</v>
      </c>
      <c r="F51" s="50">
        <v>12</v>
      </c>
      <c r="G51" s="76">
        <v>84000</v>
      </c>
    </row>
    <row r="52" spans="1:7" ht="18" customHeight="1" x14ac:dyDescent="0.25">
      <c r="A52" s="69"/>
      <c r="B52" s="44" t="s">
        <v>80</v>
      </c>
      <c r="C52" s="18" t="s">
        <v>58</v>
      </c>
      <c r="D52" s="49">
        <v>2</v>
      </c>
      <c r="E52" s="51">
        <v>2592</v>
      </c>
      <c r="F52" s="50">
        <v>1</v>
      </c>
      <c r="G52" s="76">
        <v>5184</v>
      </c>
    </row>
    <row r="53" spans="1:7" ht="15" customHeight="1" x14ac:dyDescent="0.25">
      <c r="A53" s="29" t="s">
        <v>12</v>
      </c>
      <c r="B53" s="41" t="s">
        <v>44</v>
      </c>
      <c r="C53" s="73" t="s">
        <v>57</v>
      </c>
      <c r="D53" s="19">
        <v>3577.1</v>
      </c>
      <c r="E53" s="51">
        <v>0.13</v>
      </c>
      <c r="F53" s="50">
        <v>12</v>
      </c>
      <c r="G53" s="77">
        <v>5580.2759999999998</v>
      </c>
    </row>
    <row r="54" spans="1:7" ht="21" customHeight="1" x14ac:dyDescent="0.25">
      <c r="A54" s="29" t="s">
        <v>14</v>
      </c>
      <c r="B54" s="43" t="s">
        <v>7</v>
      </c>
      <c r="C54" s="18"/>
      <c r="D54" s="19"/>
      <c r="E54" s="51"/>
      <c r="F54" s="50"/>
      <c r="G54" s="77">
        <v>59073.24</v>
      </c>
    </row>
    <row r="55" spans="1:7" ht="21" customHeight="1" x14ac:dyDescent="0.25">
      <c r="A55" s="29"/>
      <c r="B55" s="67" t="s">
        <v>75</v>
      </c>
      <c r="C55" s="18" t="s">
        <v>59</v>
      </c>
      <c r="D55" s="19">
        <v>607</v>
      </c>
      <c r="E55" s="51">
        <v>6.76</v>
      </c>
      <c r="F55" s="50">
        <v>12</v>
      </c>
      <c r="G55" s="76">
        <v>49239.839999999997</v>
      </c>
    </row>
    <row r="56" spans="1:7" ht="15.75" customHeight="1" x14ac:dyDescent="0.25">
      <c r="A56" s="29"/>
      <c r="B56" s="44" t="s">
        <v>45</v>
      </c>
      <c r="C56" s="18" t="s">
        <v>59</v>
      </c>
      <c r="D56" s="19">
        <v>607</v>
      </c>
      <c r="E56" s="51">
        <v>1.8</v>
      </c>
      <c r="F56" s="50">
        <v>9</v>
      </c>
      <c r="G56" s="78">
        <v>9833.4000000000015</v>
      </c>
    </row>
    <row r="57" spans="1:7" ht="15" customHeight="1" x14ac:dyDescent="0.25">
      <c r="A57" s="70" t="s">
        <v>93</v>
      </c>
      <c r="B57" s="56" t="s">
        <v>65</v>
      </c>
      <c r="C57" s="18"/>
      <c r="D57" s="19"/>
      <c r="E57" s="51"/>
      <c r="F57" s="50"/>
      <c r="G57" s="77">
        <v>88606.553999999989</v>
      </c>
    </row>
    <row r="58" spans="1:7" ht="15.75" customHeight="1" x14ac:dyDescent="0.25">
      <c r="A58" s="31"/>
      <c r="B58" s="44" t="s">
        <v>46</v>
      </c>
      <c r="C58" s="18" t="s">
        <v>59</v>
      </c>
      <c r="D58" s="19">
        <v>583</v>
      </c>
      <c r="E58" s="51">
        <v>4.5</v>
      </c>
      <c r="F58" s="50">
        <v>12</v>
      </c>
      <c r="G58" s="76">
        <v>31482</v>
      </c>
    </row>
    <row r="59" spans="1:7" ht="21" hidden="1" customHeight="1" x14ac:dyDescent="0.25">
      <c r="A59" s="28"/>
      <c r="B59" s="44" t="s">
        <v>47</v>
      </c>
      <c r="C59" s="18" t="s">
        <v>59</v>
      </c>
      <c r="D59" s="19"/>
      <c r="E59" s="51">
        <v>1.82</v>
      </c>
      <c r="F59" s="50"/>
      <c r="G59" s="76">
        <v>0</v>
      </c>
    </row>
    <row r="60" spans="1:7" ht="21.75" customHeight="1" x14ac:dyDescent="0.25">
      <c r="A60" s="28"/>
      <c r="B60" s="53" t="s">
        <v>62</v>
      </c>
      <c r="C60" s="18" t="s">
        <v>29</v>
      </c>
      <c r="D60" s="19">
        <v>19.600000000000001</v>
      </c>
      <c r="E60" s="51">
        <v>12.58</v>
      </c>
      <c r="F60" s="50">
        <v>3</v>
      </c>
      <c r="G60" s="76">
        <v>739.70400000000006</v>
      </c>
    </row>
    <row r="61" spans="1:7" ht="15.75" customHeight="1" x14ac:dyDescent="0.25">
      <c r="A61" s="28"/>
      <c r="B61" s="44" t="s">
        <v>91</v>
      </c>
      <c r="C61" s="18" t="s">
        <v>29</v>
      </c>
      <c r="D61" s="19">
        <v>300</v>
      </c>
      <c r="E61" s="51">
        <v>1.5</v>
      </c>
      <c r="F61" s="50">
        <v>3</v>
      </c>
      <c r="G61" s="76">
        <v>1350</v>
      </c>
    </row>
    <row r="62" spans="1:7" ht="21" customHeight="1" x14ac:dyDescent="0.25">
      <c r="A62" s="28"/>
      <c r="B62" s="53" t="s">
        <v>63</v>
      </c>
      <c r="C62" s="18" t="s">
        <v>57</v>
      </c>
      <c r="D62" s="49">
        <v>1</v>
      </c>
      <c r="E62" s="19">
        <v>800</v>
      </c>
      <c r="F62" s="60">
        <v>1</v>
      </c>
      <c r="G62" s="79">
        <v>800</v>
      </c>
    </row>
    <row r="63" spans="1:7" ht="28.5" customHeight="1" x14ac:dyDescent="0.25">
      <c r="A63" s="28"/>
      <c r="B63" s="53" t="s">
        <v>98</v>
      </c>
      <c r="C63" s="18" t="s">
        <v>29</v>
      </c>
      <c r="D63" s="19">
        <v>1861</v>
      </c>
      <c r="E63" s="19">
        <v>1.82</v>
      </c>
      <c r="F63" s="60">
        <v>9</v>
      </c>
      <c r="G63" s="76">
        <v>30483.18</v>
      </c>
    </row>
    <row r="64" spans="1:7" ht="17.25" customHeight="1" x14ac:dyDescent="0.25">
      <c r="A64" s="28"/>
      <c r="B64" s="53" t="s">
        <v>82</v>
      </c>
      <c r="C64" s="18" t="s">
        <v>57</v>
      </c>
      <c r="D64" s="19">
        <v>100</v>
      </c>
      <c r="E64" s="19">
        <v>25.59</v>
      </c>
      <c r="F64" s="60">
        <v>1</v>
      </c>
      <c r="G64" s="76">
        <v>2559</v>
      </c>
    </row>
    <row r="65" spans="1:7" ht="17.25" customHeight="1" x14ac:dyDescent="0.25">
      <c r="A65" s="28"/>
      <c r="B65" s="53" t="s">
        <v>83</v>
      </c>
      <c r="C65" s="18" t="s">
        <v>29</v>
      </c>
      <c r="D65" s="19">
        <v>750</v>
      </c>
      <c r="E65" s="19">
        <v>2.5</v>
      </c>
      <c r="F65" s="60">
        <v>1</v>
      </c>
      <c r="G65" s="76">
        <v>1875</v>
      </c>
    </row>
    <row r="66" spans="1:7" ht="17.25" customHeight="1" x14ac:dyDescent="0.25">
      <c r="A66" s="28"/>
      <c r="B66" s="53" t="s">
        <v>86</v>
      </c>
      <c r="C66" s="18" t="s">
        <v>85</v>
      </c>
      <c r="D66" s="19">
        <v>7</v>
      </c>
      <c r="E66" s="19">
        <v>1000</v>
      </c>
      <c r="F66" s="60">
        <v>1</v>
      </c>
      <c r="G66" s="76">
        <v>7000</v>
      </c>
    </row>
    <row r="67" spans="1:7" ht="18" customHeight="1" x14ac:dyDescent="0.25">
      <c r="A67" s="28"/>
      <c r="B67" s="53" t="s">
        <v>84</v>
      </c>
      <c r="C67" s="18" t="s">
        <v>58</v>
      </c>
      <c r="D67" s="49">
        <v>1</v>
      </c>
      <c r="E67" s="19">
        <v>8802</v>
      </c>
      <c r="F67" s="60">
        <v>1</v>
      </c>
      <c r="G67" s="76">
        <v>8802</v>
      </c>
    </row>
    <row r="68" spans="1:7" ht="18" customHeight="1" x14ac:dyDescent="0.25">
      <c r="A68" s="28"/>
      <c r="B68" s="53" t="s">
        <v>88</v>
      </c>
      <c r="C68" s="18" t="s">
        <v>58</v>
      </c>
      <c r="D68" s="49">
        <v>1</v>
      </c>
      <c r="E68" s="19">
        <v>1341.67</v>
      </c>
      <c r="F68" s="60">
        <v>1</v>
      </c>
      <c r="G68" s="76">
        <v>1341.67</v>
      </c>
    </row>
    <row r="69" spans="1:7" ht="15.75" customHeight="1" x14ac:dyDescent="0.25">
      <c r="A69" s="28"/>
      <c r="B69" s="53" t="s">
        <v>87</v>
      </c>
      <c r="C69" s="18" t="s">
        <v>57</v>
      </c>
      <c r="D69" s="49">
        <v>1</v>
      </c>
      <c r="E69" s="19">
        <v>2500</v>
      </c>
      <c r="F69" s="60" t="s">
        <v>73</v>
      </c>
      <c r="G69" s="79">
        <v>2500</v>
      </c>
    </row>
    <row r="70" spans="1:7" ht="15.75" customHeight="1" x14ac:dyDescent="0.25">
      <c r="A70" s="28"/>
      <c r="B70" s="53" t="s">
        <v>102</v>
      </c>
      <c r="C70" s="18" t="s">
        <v>103</v>
      </c>
      <c r="D70" s="19">
        <v>0.3</v>
      </c>
      <c r="E70" s="19">
        <v>2000</v>
      </c>
      <c r="F70" s="60">
        <v>1</v>
      </c>
      <c r="G70" s="79">
        <v>600</v>
      </c>
    </row>
    <row r="71" spans="1:7" ht="15.75" customHeight="1" x14ac:dyDescent="0.25">
      <c r="A71" s="28"/>
      <c r="B71" s="53" t="s">
        <v>104</v>
      </c>
      <c r="C71" s="18" t="s">
        <v>57</v>
      </c>
      <c r="D71" s="49">
        <v>1</v>
      </c>
      <c r="E71" s="19">
        <v>424</v>
      </c>
      <c r="F71" s="60">
        <v>1</v>
      </c>
      <c r="G71" s="79">
        <v>424</v>
      </c>
    </row>
    <row r="72" spans="1:7" ht="27.75" customHeight="1" x14ac:dyDescent="0.25">
      <c r="A72" s="61"/>
      <c r="B72" s="62" t="s">
        <v>48</v>
      </c>
      <c r="C72" s="23"/>
      <c r="D72" s="23"/>
      <c r="E72" s="23"/>
      <c r="F72" s="23"/>
      <c r="G72" s="57">
        <v>766632.78659999988</v>
      </c>
    </row>
    <row r="73" spans="1:7" x14ac:dyDescent="0.25">
      <c r="A73" s="11"/>
      <c r="B73" s="33" t="s">
        <v>50</v>
      </c>
      <c r="C73" s="24" t="s">
        <v>64</v>
      </c>
      <c r="D73" s="55">
        <v>27489</v>
      </c>
      <c r="E73" s="55">
        <v>4.8</v>
      </c>
      <c r="F73" s="25"/>
      <c r="G73" s="21">
        <v>128784</v>
      </c>
    </row>
    <row r="74" spans="1:7" x14ac:dyDescent="0.25">
      <c r="A74" s="11"/>
      <c r="B74" s="32" t="s">
        <v>49</v>
      </c>
      <c r="C74" s="24"/>
      <c r="D74" s="19">
        <v>3577.1</v>
      </c>
      <c r="E74" s="55">
        <v>7.0000000000000007E-2</v>
      </c>
      <c r="F74" s="25"/>
      <c r="G74" s="21">
        <v>3220.14</v>
      </c>
    </row>
    <row r="75" spans="1:7" x14ac:dyDescent="0.25">
      <c r="A75" s="11"/>
      <c r="B75" s="32" t="s">
        <v>51</v>
      </c>
      <c r="C75" s="24"/>
      <c r="D75" s="19">
        <v>3577.1</v>
      </c>
      <c r="E75" s="55">
        <v>0.32</v>
      </c>
      <c r="F75" s="25"/>
      <c r="G75" s="21">
        <v>13950</v>
      </c>
    </row>
    <row r="76" spans="1:7" x14ac:dyDescent="0.25">
      <c r="A76" s="11"/>
      <c r="B76" s="11" t="s">
        <v>68</v>
      </c>
      <c r="C76" s="26"/>
      <c r="D76" s="10"/>
      <c r="E76" s="26"/>
      <c r="F76" s="26"/>
      <c r="G76" s="20">
        <v>912586.92659999989</v>
      </c>
    </row>
    <row r="77" spans="1:7" x14ac:dyDescent="0.25">
      <c r="A77" s="11"/>
      <c r="B77" s="71" t="s">
        <v>89</v>
      </c>
      <c r="C77" s="26"/>
      <c r="D77" s="10"/>
      <c r="E77" s="26"/>
      <c r="F77" s="26"/>
      <c r="G77" s="20"/>
    </row>
    <row r="78" spans="1:7" x14ac:dyDescent="0.25">
      <c r="B78" s="151" t="s">
        <v>52</v>
      </c>
      <c r="C78" s="151"/>
      <c r="D78" s="151"/>
      <c r="E78" s="152"/>
      <c r="F78" s="153"/>
      <c r="G78" s="65">
        <v>977860.19</v>
      </c>
    </row>
    <row r="79" spans="1:7" ht="14.25" customHeight="1" x14ac:dyDescent="0.25">
      <c r="B79" s="151" t="s">
        <v>53</v>
      </c>
      <c r="C79" s="151"/>
      <c r="D79" s="151"/>
      <c r="E79" s="152"/>
      <c r="F79" s="153"/>
      <c r="G79" s="21">
        <v>108513.11</v>
      </c>
    </row>
    <row r="80" spans="1:7" x14ac:dyDescent="0.25">
      <c r="B80" s="151" t="s">
        <v>140</v>
      </c>
      <c r="C80" s="151"/>
      <c r="D80" s="151"/>
      <c r="E80" s="152"/>
      <c r="F80" s="153"/>
      <c r="G80" s="21">
        <v>912596.93</v>
      </c>
    </row>
    <row r="81" spans="2:9" x14ac:dyDescent="0.25">
      <c r="B81" s="148" t="s">
        <v>141</v>
      </c>
      <c r="C81" s="149"/>
      <c r="D81" s="149"/>
      <c r="E81" s="149"/>
      <c r="F81" s="150">
        <f>F78-F79-F80</f>
        <v>0</v>
      </c>
      <c r="G81" s="154">
        <v>43249.85</v>
      </c>
      <c r="I81" s="155">
        <f>G78-G79-G80</f>
        <v>-43249.850000000093</v>
      </c>
    </row>
    <row r="82" spans="2:9" x14ac:dyDescent="0.25">
      <c r="B82" s="58"/>
      <c r="C82" s="59"/>
      <c r="D82" s="59"/>
      <c r="E82" s="59"/>
      <c r="F82" s="59"/>
      <c r="G82" s="72"/>
    </row>
    <row r="83" spans="2:9" x14ac:dyDescent="0.25">
      <c r="C83" s="59"/>
      <c r="D83" s="59"/>
      <c r="E83" s="59"/>
      <c r="F83" s="59"/>
      <c r="G83" s="72"/>
    </row>
    <row r="84" spans="2:9" x14ac:dyDescent="0.25">
      <c r="C84" s="59"/>
      <c r="D84" s="59"/>
      <c r="E84" s="59"/>
      <c r="F84" s="59"/>
      <c r="G84" s="72"/>
    </row>
    <row r="85" spans="2:9" x14ac:dyDescent="0.25">
      <c r="B85" s="58"/>
      <c r="C85" s="10"/>
      <c r="D85" s="10"/>
      <c r="E85" s="10"/>
      <c r="F85" s="10"/>
    </row>
    <row r="86" spans="2:9" x14ac:dyDescent="0.25">
      <c r="B86" t="s">
        <v>90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F12" sqref="F12"/>
    </sheetView>
  </sheetViews>
  <sheetFormatPr defaultRowHeight="15" x14ac:dyDescent="0.25"/>
  <cols>
    <col min="1" max="1" width="3.42578125" style="81" customWidth="1"/>
    <col min="2" max="2" width="36.7109375" style="81" customWidth="1"/>
    <col min="3" max="3" width="10.5703125" style="81" customWidth="1"/>
    <col min="4" max="4" width="9" style="81" customWidth="1"/>
    <col min="5" max="5" width="6.85546875" style="81" customWidth="1"/>
    <col min="6" max="6" width="7.42578125" style="81" bestFit="1" customWidth="1"/>
    <col min="7" max="7" width="11" style="81" customWidth="1"/>
    <col min="8" max="8" width="4.42578125" style="81" customWidth="1"/>
    <col min="9" max="10" width="13.28515625" style="81" bestFit="1" customWidth="1"/>
    <col min="11" max="16384" width="9.140625" style="81"/>
  </cols>
  <sheetData>
    <row r="1" spans="1:10" x14ac:dyDescent="0.25">
      <c r="C1" s="82" t="s">
        <v>17</v>
      </c>
      <c r="D1" s="82"/>
      <c r="E1" s="82"/>
      <c r="F1" s="82"/>
      <c r="G1" s="82"/>
    </row>
    <row r="2" spans="1:10" x14ac:dyDescent="0.25">
      <c r="C2" s="82" t="s">
        <v>105</v>
      </c>
      <c r="D2" s="82"/>
      <c r="E2" s="82"/>
      <c r="F2" s="82"/>
      <c r="G2" s="82"/>
    </row>
    <row r="3" spans="1:10" x14ac:dyDescent="0.25">
      <c r="C3" s="82" t="s">
        <v>106</v>
      </c>
      <c r="D3" s="82"/>
      <c r="E3" s="82"/>
      <c r="F3" s="82"/>
      <c r="G3" s="82"/>
    </row>
    <row r="4" spans="1:10" ht="25.5" customHeight="1" x14ac:dyDescent="0.25">
      <c r="A4" s="83"/>
      <c r="B4" s="146" t="s">
        <v>107</v>
      </c>
      <c r="C4" s="146"/>
      <c r="D4" s="146"/>
      <c r="E4" s="146"/>
      <c r="F4" s="146"/>
      <c r="G4" s="146"/>
    </row>
    <row r="5" spans="1:10" x14ac:dyDescent="0.25">
      <c r="A5" s="83"/>
      <c r="B5" s="146" t="s">
        <v>108</v>
      </c>
      <c r="C5" s="146"/>
      <c r="D5" s="146"/>
      <c r="E5" s="146"/>
      <c r="F5" s="84"/>
      <c r="G5" s="85"/>
    </row>
    <row r="6" spans="1:10" ht="12.75" customHeight="1" x14ac:dyDescent="0.25">
      <c r="A6" s="83"/>
      <c r="B6" s="86" t="s">
        <v>109</v>
      </c>
      <c r="C6" s="87"/>
      <c r="D6" s="87"/>
      <c r="E6" s="88"/>
      <c r="F6" s="88"/>
      <c r="G6" s="88">
        <v>3577.1</v>
      </c>
    </row>
    <row r="7" spans="1:10" ht="14.25" customHeight="1" x14ac:dyDescent="0.25">
      <c r="A7" s="83"/>
      <c r="B7" s="89" t="s">
        <v>110</v>
      </c>
      <c r="C7" s="90"/>
      <c r="D7" s="90"/>
      <c r="E7" s="91"/>
      <c r="F7" s="91"/>
      <c r="G7" s="91">
        <v>20</v>
      </c>
      <c r="I7" s="92"/>
      <c r="J7" s="92"/>
    </row>
    <row r="8" spans="1:10" ht="15.75" customHeight="1" x14ac:dyDescent="0.25">
      <c r="A8" s="83"/>
      <c r="B8" s="86" t="s">
        <v>111</v>
      </c>
      <c r="C8" s="93"/>
      <c r="D8" s="93"/>
      <c r="E8" s="94"/>
      <c r="F8" s="94"/>
      <c r="G8" s="94">
        <v>12</v>
      </c>
    </row>
    <row r="9" spans="1:10" ht="26.25" customHeight="1" x14ac:dyDescent="0.25">
      <c r="A9" s="95" t="s">
        <v>112</v>
      </c>
      <c r="B9" s="95" t="s">
        <v>113</v>
      </c>
      <c r="C9" s="96" t="s">
        <v>114</v>
      </c>
      <c r="D9" s="96" t="s">
        <v>115</v>
      </c>
      <c r="E9" s="96" t="s">
        <v>116</v>
      </c>
      <c r="F9" s="96" t="s">
        <v>117</v>
      </c>
      <c r="G9" s="97" t="s">
        <v>118</v>
      </c>
    </row>
    <row r="10" spans="1:10" ht="36.75" customHeight="1" x14ac:dyDescent="0.25">
      <c r="A10" s="95">
        <v>1</v>
      </c>
      <c r="B10" s="97" t="s">
        <v>119</v>
      </c>
      <c r="C10" s="97" t="s">
        <v>120</v>
      </c>
      <c r="D10" s="98">
        <f>G6</f>
        <v>3577.1</v>
      </c>
      <c r="E10" s="99">
        <v>4</v>
      </c>
      <c r="F10" s="100">
        <v>12</v>
      </c>
      <c r="G10" s="101">
        <f>D10*E10*F10</f>
        <v>171700.8</v>
      </c>
      <c r="J10" s="102"/>
    </row>
    <row r="11" spans="1:10" ht="27.75" customHeight="1" x14ac:dyDescent="0.25">
      <c r="A11" s="95">
        <v>2</v>
      </c>
      <c r="B11" s="103" t="s">
        <v>121</v>
      </c>
      <c r="C11" s="97" t="s">
        <v>120</v>
      </c>
      <c r="D11" s="98">
        <f>D10</f>
        <v>3577.1</v>
      </c>
      <c r="E11" s="99">
        <v>1.69</v>
      </c>
      <c r="F11" s="100">
        <v>12</v>
      </c>
      <c r="G11" s="101">
        <f t="shared" ref="G11:G21" si="0">D11*E11*F11</f>
        <v>72543.588000000003</v>
      </c>
    </row>
    <row r="12" spans="1:10" ht="27" customHeight="1" x14ac:dyDescent="0.25">
      <c r="A12" s="95">
        <v>3</v>
      </c>
      <c r="B12" s="104" t="s">
        <v>122</v>
      </c>
      <c r="C12" s="97" t="s">
        <v>120</v>
      </c>
      <c r="D12" s="98">
        <f>D11</f>
        <v>3577.1</v>
      </c>
      <c r="E12" s="105">
        <v>2.6</v>
      </c>
      <c r="F12" s="100">
        <v>12</v>
      </c>
      <c r="G12" s="101">
        <f t="shared" si="0"/>
        <v>111605.52000000002</v>
      </c>
      <c r="H12" s="92"/>
      <c r="I12" s="92"/>
    </row>
    <row r="13" spans="1:10" ht="27" customHeight="1" x14ac:dyDescent="0.25">
      <c r="A13" s="95">
        <v>4</v>
      </c>
      <c r="B13" s="104" t="s">
        <v>123</v>
      </c>
      <c r="C13" s="97" t="s">
        <v>120</v>
      </c>
      <c r="D13" s="98">
        <f>D12</f>
        <v>3577.1</v>
      </c>
      <c r="E13" s="105">
        <v>0.82</v>
      </c>
      <c r="F13" s="100">
        <v>12</v>
      </c>
      <c r="G13" s="101">
        <f t="shared" si="0"/>
        <v>35198.663999999997</v>
      </c>
      <c r="H13" s="92"/>
      <c r="I13" s="92"/>
    </row>
    <row r="14" spans="1:10" ht="35.25" customHeight="1" x14ac:dyDescent="0.25">
      <c r="A14" s="95">
        <v>5</v>
      </c>
      <c r="B14" s="104" t="s">
        <v>124</v>
      </c>
      <c r="C14" s="97" t="s">
        <v>120</v>
      </c>
      <c r="D14" s="98">
        <f>G6</f>
        <v>3577.1</v>
      </c>
      <c r="E14" s="105">
        <v>0.79</v>
      </c>
      <c r="F14" s="100">
        <v>12</v>
      </c>
      <c r="G14" s="101">
        <f t="shared" si="0"/>
        <v>33910.908000000003</v>
      </c>
      <c r="H14" s="92"/>
      <c r="I14" s="92"/>
    </row>
    <row r="15" spans="1:10" ht="45.75" customHeight="1" x14ac:dyDescent="0.25">
      <c r="A15" s="95">
        <v>6</v>
      </c>
      <c r="B15" s="104" t="s">
        <v>125</v>
      </c>
      <c r="C15" s="97" t="s">
        <v>120</v>
      </c>
      <c r="D15" s="98">
        <f>D14</f>
        <v>3577.1</v>
      </c>
      <c r="E15" s="105">
        <v>2.6</v>
      </c>
      <c r="F15" s="100">
        <v>12</v>
      </c>
      <c r="G15" s="101">
        <f t="shared" si="0"/>
        <v>111605.52000000002</v>
      </c>
      <c r="H15" s="92"/>
      <c r="I15" s="92"/>
    </row>
    <row r="16" spans="1:10" ht="30" customHeight="1" x14ac:dyDescent="0.25">
      <c r="A16" s="95">
        <v>7</v>
      </c>
      <c r="B16" s="104" t="s">
        <v>126</v>
      </c>
      <c r="C16" s="97" t="s">
        <v>120</v>
      </c>
      <c r="D16" s="98">
        <f>D15</f>
        <v>3577.1</v>
      </c>
      <c r="E16" s="105">
        <v>0.17</v>
      </c>
      <c r="F16" s="100">
        <v>12</v>
      </c>
      <c r="G16" s="101">
        <f t="shared" si="0"/>
        <v>7297.2840000000015</v>
      </c>
      <c r="H16" s="92"/>
      <c r="I16" s="92"/>
    </row>
    <row r="17" spans="1:10" ht="30" customHeight="1" x14ac:dyDescent="0.25">
      <c r="A17" s="95">
        <v>8</v>
      </c>
      <c r="B17" s="104" t="s">
        <v>127</v>
      </c>
      <c r="C17" s="97" t="s">
        <v>120</v>
      </c>
      <c r="D17" s="98">
        <f>D16</f>
        <v>3577.1</v>
      </c>
      <c r="E17" s="105">
        <v>0.12</v>
      </c>
      <c r="F17" s="100">
        <v>12</v>
      </c>
      <c r="G17" s="101">
        <f t="shared" si="0"/>
        <v>5151.0239999999994</v>
      </c>
      <c r="H17" s="92"/>
      <c r="I17" s="92"/>
    </row>
    <row r="18" spans="1:10" ht="41.25" customHeight="1" x14ac:dyDescent="0.25">
      <c r="A18" s="95">
        <v>9</v>
      </c>
      <c r="B18" s="104" t="s">
        <v>128</v>
      </c>
      <c r="C18" s="97" t="s">
        <v>120</v>
      </c>
      <c r="D18" s="98">
        <f>G6</f>
        <v>3577.1</v>
      </c>
      <c r="E18" s="105">
        <v>1.25</v>
      </c>
      <c r="F18" s="100">
        <v>12</v>
      </c>
      <c r="G18" s="101">
        <f t="shared" si="0"/>
        <v>53656.5</v>
      </c>
      <c r="H18" s="92"/>
      <c r="I18" s="92"/>
    </row>
    <row r="19" spans="1:10" ht="40.5" customHeight="1" x14ac:dyDescent="0.25">
      <c r="A19" s="95">
        <v>10</v>
      </c>
      <c r="B19" s="104" t="s">
        <v>129</v>
      </c>
      <c r="C19" s="97" t="s">
        <v>120</v>
      </c>
      <c r="D19" s="98">
        <f>D18</f>
        <v>3577.1</v>
      </c>
      <c r="E19" s="105">
        <f>2.67</f>
        <v>2.67</v>
      </c>
      <c r="F19" s="100">
        <v>12</v>
      </c>
      <c r="G19" s="101">
        <f>D19*E19*F19</f>
        <v>114610.284</v>
      </c>
      <c r="H19" s="92"/>
      <c r="I19" s="92"/>
    </row>
    <row r="20" spans="1:10" ht="32.25" customHeight="1" x14ac:dyDescent="0.25">
      <c r="A20" s="95">
        <v>11</v>
      </c>
      <c r="B20" s="104" t="s">
        <v>130</v>
      </c>
      <c r="C20" s="97" t="s">
        <v>120</v>
      </c>
      <c r="D20" s="98">
        <f>D19</f>
        <v>3577.1</v>
      </c>
      <c r="E20" s="105">
        <v>1.69</v>
      </c>
      <c r="F20" s="100">
        <v>12</v>
      </c>
      <c r="G20" s="101">
        <f t="shared" si="0"/>
        <v>72543.588000000003</v>
      </c>
      <c r="H20" s="92"/>
      <c r="I20" s="92"/>
    </row>
    <row r="21" spans="1:10" ht="31.5" customHeight="1" x14ac:dyDescent="0.25">
      <c r="A21" s="95">
        <v>12</v>
      </c>
      <c r="B21" s="104" t="s">
        <v>131</v>
      </c>
      <c r="C21" s="97" t="s">
        <v>120</v>
      </c>
      <c r="D21" s="98">
        <f>D20</f>
        <v>3577.1</v>
      </c>
      <c r="E21" s="105">
        <v>1.6</v>
      </c>
      <c r="F21" s="100">
        <v>12</v>
      </c>
      <c r="G21" s="101">
        <f t="shared" si="0"/>
        <v>68680.320000000007</v>
      </c>
      <c r="H21" s="92"/>
      <c r="I21" s="92"/>
      <c r="J21" s="92"/>
    </row>
    <row r="22" spans="1:10" ht="18" customHeight="1" x14ac:dyDescent="0.25">
      <c r="A22" s="106"/>
      <c r="B22" s="107" t="s">
        <v>132</v>
      </c>
      <c r="C22" s="108"/>
      <c r="D22" s="108"/>
      <c r="E22" s="109">
        <f>SUM(E10:E21)</f>
        <v>20</v>
      </c>
      <c r="F22" s="109"/>
      <c r="G22" s="109">
        <f>G21+G20+G19+G18+G17+G16+G15+G14+G13+G12+G11+G10</f>
        <v>858504</v>
      </c>
      <c r="I22" s="92"/>
    </row>
    <row r="23" spans="1:10" ht="13.5" customHeight="1" x14ac:dyDescent="0.25">
      <c r="A23" s="106">
        <v>13</v>
      </c>
      <c r="B23" s="110" t="s">
        <v>133</v>
      </c>
      <c r="C23" s="97" t="s">
        <v>120</v>
      </c>
      <c r="D23" s="111">
        <v>3577.1</v>
      </c>
      <c r="E23" s="112">
        <v>0.08</v>
      </c>
      <c r="F23" s="113">
        <v>12</v>
      </c>
      <c r="G23" s="114">
        <f>E23*D23*F23</f>
        <v>3434.0160000000001</v>
      </c>
    </row>
    <row r="24" spans="1:10" ht="18" customHeight="1" x14ac:dyDescent="0.25">
      <c r="A24" s="106">
        <v>14</v>
      </c>
      <c r="B24" s="110" t="s">
        <v>134</v>
      </c>
      <c r="C24" s="97" t="s">
        <v>120</v>
      </c>
      <c r="D24" s="111">
        <f>D23</f>
        <v>3577.1</v>
      </c>
      <c r="E24" s="115">
        <v>0.33</v>
      </c>
      <c r="F24" s="113">
        <v>12</v>
      </c>
      <c r="G24" s="114">
        <f>D24*E24*F24</f>
        <v>14165.315999999999</v>
      </c>
    </row>
    <row r="25" spans="1:10" ht="15.75" thickBot="1" x14ac:dyDescent="0.3">
      <c r="A25" s="106">
        <v>15</v>
      </c>
      <c r="B25" s="116" t="s">
        <v>135</v>
      </c>
      <c r="C25" s="97" t="s">
        <v>120</v>
      </c>
      <c r="D25" s="117">
        <v>3578.1</v>
      </c>
      <c r="E25" s="118">
        <v>3.12</v>
      </c>
      <c r="F25" s="119">
        <v>12</v>
      </c>
      <c r="G25" s="120">
        <f>D25*E25*F25</f>
        <v>133964.06400000001</v>
      </c>
    </row>
    <row r="26" spans="1:10" ht="15.75" thickBot="1" x14ac:dyDescent="0.3">
      <c r="A26" s="121"/>
      <c r="B26" s="122" t="s">
        <v>136</v>
      </c>
      <c r="C26" s="123" t="s">
        <v>120</v>
      </c>
      <c r="D26" s="124">
        <v>3578.1</v>
      </c>
      <c r="E26" s="125">
        <f>E22+E23+E24+E25</f>
        <v>23.529999999999998</v>
      </c>
      <c r="F26" s="125">
        <v>12</v>
      </c>
      <c r="G26" s="125">
        <f>D26*E26*F26</f>
        <v>1010312.3159999999</v>
      </c>
    </row>
    <row r="27" spans="1:10" x14ac:dyDescent="0.25">
      <c r="A27" s="126"/>
      <c r="B27" s="127"/>
      <c r="C27" s="128"/>
      <c r="D27" s="128"/>
      <c r="E27" s="128"/>
      <c r="F27" s="128"/>
      <c r="G27" s="129"/>
    </row>
    <row r="28" spans="1:10" ht="21.75" customHeight="1" x14ac:dyDescent="0.25">
      <c r="A28" s="130"/>
      <c r="B28" s="131" t="s">
        <v>137</v>
      </c>
      <c r="C28" s="132"/>
      <c r="D28" s="133"/>
      <c r="E28" s="130"/>
      <c r="F28" s="130"/>
      <c r="G28" s="134"/>
    </row>
    <row r="29" spans="1:10" ht="27.75" customHeight="1" x14ac:dyDescent="0.25">
      <c r="A29" s="130"/>
      <c r="B29" s="135" t="s">
        <v>138</v>
      </c>
      <c r="C29" s="147" t="s">
        <v>139</v>
      </c>
      <c r="D29" s="147"/>
      <c r="E29" s="147"/>
      <c r="F29" s="147"/>
      <c r="G29" s="147"/>
    </row>
  </sheetData>
  <mergeCells count="3">
    <mergeCell ref="B4:G4"/>
    <mergeCell ref="B5:E5"/>
    <mergeCell ref="C29:G2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2022-03-23T08:39:58Z</dcterms:modified>
</cp:coreProperties>
</file>